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00" windowHeight="8580" activeTab="0"/>
  </bookViews>
  <sheets>
    <sheet name="Moran-Zippin" sheetId="1" r:id="rId1"/>
    <sheet name="Junge-Libosvarsky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<sst xmlns="http://schemas.openxmlformats.org/spreadsheetml/2006/main" count="24" uniqueCount="15">
  <si>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C1=</t>
  </si>
  <si>
    <t>C2=</t>
  </si>
  <si>
    <t>N=</t>
  </si>
  <si>
    <t>SE(N)=</t>
  </si>
  <si>
    <t>95 % L.V.:</t>
  </si>
  <si>
    <t>C3=</t>
  </si>
  <si>
    <t>T=</t>
  </si>
  <si>
    <t>A=</t>
  </si>
  <si>
    <t>p=</t>
  </si>
  <si>
    <t>SE(p)=</t>
  </si>
  <si>
    <t>q=1-p=</t>
  </si>
  <si>
    <t>Moran-Zippin</t>
  </si>
  <si>
    <t>Junge-Libosvarsky</t>
  </si>
  <si>
    <t>Kaksi standardoitua pyyntikertaa</t>
  </si>
  <si>
    <t>Kolme standardoitua pyyntikertaa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</si>
</sst>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00"/>
    <numFmt numFmtId="166" formatCode="0.00000000"/>
    <numFmt numFmtId="167" formatCode="0.000000000"/>
    <numFmt numFmtId="168" formatCode="0.0000000000"/>
    <numFmt numFmtId="169" formatCode="0.00000"/>
    <numFmt numFmtId="170" formatCode="0.0000"/>
    <numFmt numFmtId="171" formatCode="0.000"/>
    <numFmt numFmtId="172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1" fontId="4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4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8" sqref="C8"/>
    </sheetView>
  </sheetViews>
  <sheetFormatPr defaultColWidth="9.140625" defaultRowHeight="12.75"/>
  <cols>
    <col min="2" max="2" width="13.421875" style="0" customWidth="1"/>
    <col min="3" max="3" width="9.8515625" style="0" customWidth="1"/>
    <col min="4" max="4" width="14.7109375" style="0" bestFit="1" customWidth="1"/>
  </cols>
  <sheetData>
    <row r="1" spans="1:3" ht="12.75">
      <c r="A1" t="s">
        <v>11</v>
      </c>
      <c r="C1" t="s">
        <v>13</v>
      </c>
    </row>
    <row r="3" spans="2:3" ht="12.75">
      <c r="B3" t="s">
        <v>0</v>
      </c>
      <c r="C3" s="3">
        <v>50</v>
      </c>
    </row>
    <row r="4" spans="2:5" ht="12.75">
      <c r="B4" t="s">
        <v>1</v>
      </c>
      <c r="C4" s="3">
        <v>25</v>
      </c>
      <c r="E4">
        <f>SUM(C3:C4)</f>
        <v>75</v>
      </c>
    </row>
    <row r="6" spans="2:3" ht="12.75">
      <c r="B6" s="4" t="s">
        <v>2</v>
      </c>
      <c r="C6" s="5">
        <f>C3^2/(C3-C4)</f>
        <v>100</v>
      </c>
    </row>
    <row r="7" spans="2:4" ht="12.75">
      <c r="B7" t="s">
        <v>3</v>
      </c>
      <c r="C7" s="2">
        <f>SQRT((C3^2*C4^2*(C3+C4)/(C3-C4)^4))</f>
        <v>17.320508075688775</v>
      </c>
      <c r="D7" s="2"/>
    </row>
    <row r="8" spans="2:4" ht="12.75">
      <c r="B8" s="4" t="s">
        <v>4</v>
      </c>
      <c r="C8" s="6">
        <f>C6-1.96*C7</f>
        <v>66.05180417165</v>
      </c>
      <c r="D8" s="6">
        <f>C6+1.96*C7</f>
        <v>133.94819582834998</v>
      </c>
    </row>
    <row r="10" spans="2:4" ht="12.75">
      <c r="B10" t="s">
        <v>8</v>
      </c>
      <c r="C10" s="7">
        <f>(C3-C4)/C3</f>
        <v>0.5</v>
      </c>
      <c r="D10" s="1"/>
    </row>
    <row r="11" spans="2:4" ht="12.75">
      <c r="B11" t="s">
        <v>9</v>
      </c>
      <c r="C11" s="1">
        <f>SQRT(C4*(C3+C4)/C3^3)</f>
        <v>0.1224744871391589</v>
      </c>
      <c r="D11" s="1"/>
    </row>
    <row r="12" spans="2:4" ht="12.75">
      <c r="B12" s="4" t="s">
        <v>4</v>
      </c>
      <c r="C12" s="7">
        <f>C10-1.96*C11</f>
        <v>0.25995000520724854</v>
      </c>
      <c r="D12" s="7">
        <f>C10+1.96*C11</f>
        <v>0.7400499947927515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2" sqref="D22"/>
    </sheetView>
  </sheetViews>
  <sheetFormatPr defaultColWidth="9.140625" defaultRowHeight="12.75"/>
  <cols>
    <col min="2" max="2" width="11.8515625" style="0" customWidth="1"/>
  </cols>
  <sheetData>
    <row r="1" spans="1:3" ht="12.75">
      <c r="A1" t="s">
        <v>12</v>
      </c>
      <c r="C1" t="s">
        <v>14</v>
      </c>
    </row>
    <row r="3" spans="2:3" ht="12.75">
      <c r="B3" t="s">
        <v>0</v>
      </c>
      <c r="C3" s="3">
        <v>50</v>
      </c>
    </row>
    <row r="4" spans="2:3" ht="12.75">
      <c r="B4" t="s">
        <v>1</v>
      </c>
      <c r="C4" s="3">
        <v>25</v>
      </c>
    </row>
    <row r="5" spans="2:3" ht="12.75">
      <c r="B5" t="s">
        <v>5</v>
      </c>
      <c r="C5" s="3">
        <v>12.5</v>
      </c>
    </row>
    <row r="7" spans="2:3" ht="12.75">
      <c r="B7" t="s">
        <v>7</v>
      </c>
      <c r="C7">
        <f>2*C3+C4</f>
        <v>125</v>
      </c>
    </row>
    <row r="8" spans="2:3" ht="12.75">
      <c r="B8" t="s">
        <v>6</v>
      </c>
      <c r="C8">
        <f>SUM(C3:C5)</f>
        <v>87.5</v>
      </c>
    </row>
    <row r="10" spans="2:3" ht="12.75">
      <c r="B10" s="4" t="s">
        <v>2</v>
      </c>
      <c r="C10" s="6">
        <f>(6*C7^2-3*C7*C8-C8^2+C8*SQRT(C8^2+6*C7*C8-3*C7^2))/(18*(C7-C8))</f>
        <v>100</v>
      </c>
    </row>
    <row r="11" spans="2:3" ht="12.75">
      <c r="B11" t="s">
        <v>3</v>
      </c>
      <c r="C11" s="9">
        <f>SQRT((C10*(1-E14^3)*E14^3)/((1-E14^3)^2-9*C14^2*E14^2))</f>
        <v>7.337993857053428</v>
      </c>
    </row>
    <row r="12" spans="2:4" ht="12.75">
      <c r="B12" s="4" t="s">
        <v>4</v>
      </c>
      <c r="C12" s="6">
        <f>C10-1.96*C11</f>
        <v>85.61753204017528</v>
      </c>
      <c r="D12" s="6">
        <f>C10+1.96*C11</f>
        <v>114.38246795982472</v>
      </c>
    </row>
    <row r="14" spans="2:5" ht="12.75">
      <c r="B14" s="4" t="s">
        <v>8</v>
      </c>
      <c r="C14" s="11">
        <f>(3*C7-C8-SQRT(C8^2+6*C7*C8-3*C7^2))/(2*C7)</f>
        <v>0.5</v>
      </c>
      <c r="D14" s="8" t="s">
        <v>10</v>
      </c>
      <c r="E14">
        <f>1-C14</f>
        <v>0.5</v>
      </c>
    </row>
    <row r="15" spans="2:4" ht="12.75">
      <c r="B15" t="s">
        <v>9</v>
      </c>
      <c r="C15" s="10">
        <f>SQRT((E14*C14^2*(1-E14^3)^2)/(C8*((1-E14^3)^2-9*C14^2*E14^2)))</f>
        <v>0.07337993857053428</v>
      </c>
      <c r="D15" s="1"/>
    </row>
    <row r="16" spans="2:4" ht="12.75">
      <c r="B16" s="4" t="s">
        <v>4</v>
      </c>
      <c r="C16" s="7">
        <f>C14-1.96*C15</f>
        <v>0.3561753204017528</v>
      </c>
      <c r="D16" s="7">
        <f>C14+1.96*C15</f>
        <v>0.6438246795982472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tevaultti</dc:creator>
  <cp:keywords/>
  <dc:description/>
  <cp:lastModifiedBy>Marjomäki, Timo Juhani</cp:lastModifiedBy>
  <cp:lastPrinted>2006-04-24T06:23:45Z</cp:lastPrinted>
  <dcterms:created xsi:type="dcterms:W3CDTF">2006-04-23T15:19:37Z</dcterms:created>
  <dcterms:modified xsi:type="dcterms:W3CDTF">2008-02-27T14:00:59Z</dcterms:modified>
  <cp:category/>
  <cp:version/>
  <cp:contentType/>
  <cp:contentStatus/>
</cp:coreProperties>
</file>